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shi3010\Desktop\【経営比較分析表】2023_114651_47_1718\"/>
    </mc:Choice>
  </mc:AlternateContent>
  <xr:revisionPtr revIDLastSave="0" documentId="13_ncr:1_{073D8118-03F2-4625-A18E-B48336C223F5}" xr6:coauthVersionLast="47" xr6:coauthVersionMax="47" xr10:uidLastSave="{00000000-0000-0000-0000-000000000000}"/>
  <workbookProtection workbookAlgorithmName="SHA-512" workbookHashValue="7LdMpljpCDDybFlL9tbmG+6QYjEzvDVv1UtcZ6XWeCBH6b9MdH3VR2apL0+VJwhqj+/gkK98dfiMZ+z2oCegBQ==" workbookSaltValue="5sakroy4bjfMKoINMQBMTA==" workbookSpinCount="100000" lockStructure="1"/>
  <bookViews>
    <workbookView xWindow="-108" yWindow="-108" windowWidth="23256" windowHeight="140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<sst xmlns="http://schemas.openxmlformats.org/spreadsheetml/2006/main" count="236" uniqueCount="121">
  <si>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</si>
  <si>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</si>
  <si>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</si>
  <si>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</si>
  <si>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</si>
  <si>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</si>
  <si>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</si>
  <si>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</si>
  <si>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</si>
  <si>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</si>
  <si>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</si>
  <si>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</si>
  <si>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</si>
  <si>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</si>
  <si>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</si>
  <si>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</si>
  <si>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</si>
  <si>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</si>
  <si>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</si>
  <si>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</si>
  <si>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</si>
  <si>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</si>
  <si>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</si>
  <si>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</si>
  <si>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</si>
  <si>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</si>
  <si>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</si>
  <si>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</si>
  <si>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</si>
  <si>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</si>
  <si>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</si>
  <si>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</si>
  <si>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</si>
  <si>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</si>
  <si>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</si>
  <si>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</si>
  <si>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</si>
  <si>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</si>
  <si>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</si>
  <si>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</si>
  <si>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</si>
  <si>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</si>
  <si>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</si>
  <si>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</si>
  <si>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</si>
  <si>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</si>
  <si>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</si>
  <si>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</si>
  <si>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</si>
  <si>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</si>
  <si>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</si>
  <si>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</si>
  <si>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</si>
  <si>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</si>
  <si>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</si>
  <si>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</si>
  <si>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</si>
  <si>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</si>
  <si>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</si>
  <si>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</si>
  <si>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</si>
  <si>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</si>
  <si>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</si>
  <si>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</si>
  <si>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</si>
  <si>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</si>
  <si>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</si>
  <si>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</si>
  <si>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</si>
  <si>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</si>
  <si>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</si>
  <si>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</si>
  <si>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</si>
  <si>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</si>
  <si>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</si>
  <si>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</si>
  <si>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</si>
  <si>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</si>
  <si>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</si>
  <si>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</si>
  <si>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</si>
  <si>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</si>
  <si>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</si>
  <si>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</si>
  <si>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</si>
  <si>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</si>
  <si>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</si>
  <si>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</si>
  <si>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</si>
  <si>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</si>
  <si>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</si>
  <si>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</si>
  <si>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</si>
  <si>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</si>
  <si>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</si>
  <si>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</si>
  <si>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</si>
  <si>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</si>
  <si>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</si>
  <si>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</si>
  <si>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</si>
  <si>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</si>
  <si>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</si>
  <si>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</si>
  <si>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</si>
  <si>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</si>
  <si>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</si>
  <si>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</si>
  <si>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</si>
  <si>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</si>
  <si>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</si>
  <si>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</si>
  <si>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</si>
  <si>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</si>
  <si>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</si>
  <si>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</si>
  <si>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</si>
  <si>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</si>
  <si>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有収率は100％となっていますが、処理区域内世帯は45世帯、処理区域内人口は125人に留まっており、今後の人口増があまり見込めないことから、使用料収入のみで資本費を含めた全ての維持管理費を賄うことが非常に困難な状況です。一般会計からの公費充当額の減少を第一目標とし、独立採算の実現に向けて必要な施策を実行してまいります。
　</t>
    <rPh sb="1" eb="4">
      <t>ユウシュウリツ</t>
    </rPh>
    <rPh sb="18" eb="20">
      <t>ショリ</t>
    </rPh>
    <rPh sb="20" eb="23">
      <t>クイキナイ</t>
    </rPh>
    <rPh sb="23" eb="25">
      <t>セタイ</t>
    </rPh>
    <rPh sb="28" eb="30">
      <t>セタイ</t>
    </rPh>
    <rPh sb="31" eb="36">
      <t>ショリクイキナイ</t>
    </rPh>
    <rPh sb="36" eb="38">
      <t>ジンコウ</t>
    </rPh>
    <rPh sb="42" eb="43">
      <t>ニン</t>
    </rPh>
    <rPh sb="44" eb="45">
      <t>トド</t>
    </rPh>
    <rPh sb="51" eb="53">
      <t>コンゴ</t>
    </rPh>
    <rPh sb="71" eb="74">
      <t>シヨウリョウ</t>
    </rPh>
    <rPh sb="74" eb="76">
      <t>シュウニュウ</t>
    </rPh>
    <rPh sb="79" eb="82">
      <t>シホンヒ</t>
    </rPh>
    <rPh sb="83" eb="84">
      <t>フク</t>
    </rPh>
    <rPh sb="86" eb="87">
      <t>スベ</t>
    </rPh>
    <rPh sb="89" eb="94">
      <t>イジカンリヒ</t>
    </rPh>
    <rPh sb="95" eb="96">
      <t>マカナ</t>
    </rPh>
    <rPh sb="100" eb="102">
      <t>ヒジョウ</t>
    </rPh>
    <rPh sb="106" eb="108">
      <t>ジョウキョウ</t>
    </rPh>
    <rPh sb="111" eb="115">
      <t>イッパンカイケイ</t>
    </rPh>
    <rPh sb="118" eb="120">
      <t>コウヒ</t>
    </rPh>
    <rPh sb="120" eb="122">
      <t>ジュウトウ</t>
    </rPh>
    <rPh sb="122" eb="123">
      <t>ガク</t>
    </rPh>
    <rPh sb="124" eb="126">
      <t>ゲンショウ</t>
    </rPh>
    <rPh sb="127" eb="129">
      <t>ダイイチ</t>
    </rPh>
    <rPh sb="129" eb="131">
      <t>モクヒョウ</t>
    </rPh>
    <rPh sb="134" eb="138">
      <t>ドクリツサイサン</t>
    </rPh>
    <rPh sb="139" eb="141">
      <t>ジツゲン</t>
    </rPh>
    <rPh sb="142" eb="143">
      <t>ム</t>
    </rPh>
    <rPh sb="145" eb="147">
      <t>ヒツヨウ</t>
    </rPh>
    <rPh sb="148" eb="150">
      <t>セサク</t>
    </rPh>
    <rPh sb="151" eb="153">
      <t>ジッコウ</t>
    </rPh>
    <phoneticPr fontId="4"/>
  </si>
  <si>
    <t>　平成16年度の供用開始から20年が経過したことに伴い、排水処理施設の老朽化対策が喫緊の課題となりつつある状況です。特に処理場施設（関クリーンセンター）については、大半を占める機械設備及び電気設備が法定耐用年数を経過し始めているため、物理的な耐用年数を見極めた上で、長寿命化を含めた施設の修繕及び改築についての将来計画を策定する必要があります。
　一方、管渠施設については、総ての管渠がVU管であり、法定耐用年数の残存年数についても30年以上となっているため、布設替え等の更新投資の優先度は低くなっています。
　</t>
    <rPh sb="1" eb="3">
      <t>ヘイセイ</t>
    </rPh>
    <rPh sb="5" eb="6">
      <t>ネン</t>
    </rPh>
    <rPh sb="6" eb="7">
      <t>ド</t>
    </rPh>
    <rPh sb="8" eb="12">
      <t>キョウヨウカイシ</t>
    </rPh>
    <rPh sb="16" eb="17">
      <t>ネン</t>
    </rPh>
    <rPh sb="18" eb="20">
      <t>ケイカ</t>
    </rPh>
    <rPh sb="25" eb="26">
      <t>トモナ</t>
    </rPh>
    <rPh sb="28" eb="30">
      <t>ハイスイ</t>
    </rPh>
    <rPh sb="30" eb="34">
      <t>ショリシセツ</t>
    </rPh>
    <rPh sb="35" eb="38">
      <t>ロウキュウカ</t>
    </rPh>
    <rPh sb="38" eb="40">
      <t>タイサク</t>
    </rPh>
    <rPh sb="41" eb="43">
      <t>キッキン</t>
    </rPh>
    <rPh sb="44" eb="46">
      <t>カダイ</t>
    </rPh>
    <rPh sb="53" eb="55">
      <t>ジョウキョウ</t>
    </rPh>
    <rPh sb="58" eb="59">
      <t>トク</t>
    </rPh>
    <rPh sb="60" eb="63">
      <t>ショリジョウ</t>
    </rPh>
    <rPh sb="63" eb="65">
      <t>シセツ</t>
    </rPh>
    <rPh sb="66" eb="67">
      <t>セキ</t>
    </rPh>
    <rPh sb="82" eb="84">
      <t>タイハン</t>
    </rPh>
    <rPh sb="85" eb="86">
      <t>シ</t>
    </rPh>
    <rPh sb="88" eb="92">
      <t>キカイセツビ</t>
    </rPh>
    <rPh sb="92" eb="93">
      <t>オヨ</t>
    </rPh>
    <rPh sb="94" eb="98">
      <t>デンキセツビ</t>
    </rPh>
    <rPh sb="99" eb="105">
      <t>ホウテイタイヨウネンスウ</t>
    </rPh>
    <rPh sb="106" eb="108">
      <t>ケイカ</t>
    </rPh>
    <rPh sb="109" eb="110">
      <t>ハジ</t>
    </rPh>
    <rPh sb="117" eb="120">
      <t>ブツリテキ</t>
    </rPh>
    <rPh sb="121" eb="125">
      <t>タイヨウネンスウ</t>
    </rPh>
    <rPh sb="126" eb="128">
      <t>ミキワ</t>
    </rPh>
    <rPh sb="130" eb="131">
      <t>ウエ</t>
    </rPh>
    <rPh sb="141" eb="143">
      <t>シセツ</t>
    </rPh>
    <rPh sb="144" eb="146">
      <t>シュウゼン</t>
    </rPh>
    <rPh sb="146" eb="147">
      <t>オヨ</t>
    </rPh>
    <rPh sb="148" eb="150">
      <t>カイチク</t>
    </rPh>
    <rPh sb="155" eb="159">
      <t>ショウライケイカク</t>
    </rPh>
    <rPh sb="160" eb="162">
      <t>サクテイ</t>
    </rPh>
    <rPh sb="164" eb="166">
      <t>ヒツヨウ</t>
    </rPh>
    <rPh sb="174" eb="176">
      <t>イッポウ</t>
    </rPh>
    <rPh sb="190" eb="192">
      <t>カンキョ</t>
    </rPh>
    <rPh sb="195" eb="196">
      <t>カン</t>
    </rPh>
    <rPh sb="200" eb="202">
      <t>ホウテイ</t>
    </rPh>
    <rPh sb="207" eb="209">
      <t>ザンゾン</t>
    </rPh>
    <rPh sb="209" eb="211">
      <t>ネンスウ</t>
    </rPh>
    <rPh sb="230" eb="233">
      <t>フセツガ</t>
    </rPh>
    <rPh sb="234" eb="235">
      <t>トウ</t>
    </rPh>
    <rPh sb="236" eb="240">
      <t>コウシントウシ</t>
    </rPh>
    <rPh sb="241" eb="244">
      <t>ユウセンド</t>
    </rPh>
    <rPh sb="245" eb="246">
      <t>ヒク</t>
    </rPh>
    <phoneticPr fontId="4"/>
  </si>
  <si>
    <r>
      <rPr>
        <sz val="11"/>
        <rFont val="ＭＳ ゴシック"/>
        <family val="3"/>
        <charset val="128"/>
      </rPr>
      <t>①収益的収支比率について
　当該指標は100％を上回っており、単年度収支は黒字を維持しています。</t>
    </r>
    <r>
      <rPr>
        <sz val="11"/>
        <color theme="1"/>
        <rFont val="ＭＳ ゴシック"/>
        <family val="3"/>
        <charset val="128"/>
      </rPr>
      <t xml:space="preserve">
⑤経費回収率について
　前年度値との比較では上昇していますが、類似団体平均値は下回っている状況です。処理場施設（関クリーンセンター）の維持管理費用を抜本的に見直す予定です。
</t>
    </r>
    <r>
      <rPr>
        <sz val="11"/>
        <rFont val="ＭＳ ゴシック"/>
        <family val="3"/>
        <charset val="128"/>
      </rPr>
      <t>⑥汚水処理原価について
　類似団体平均値より高い値で推移しています。人口減少に伴う有収水量の減少により、原価の高止まり傾向は今後も継続する見込みです。</t>
    </r>
    <r>
      <rPr>
        <sz val="11"/>
        <color theme="1"/>
        <rFont val="ＭＳ ゴシック"/>
        <family val="3"/>
        <charset val="128"/>
      </rPr>
      <t xml:space="preserve">
</t>
    </r>
    <r>
      <rPr>
        <sz val="11"/>
        <rFont val="ＭＳ ゴシック"/>
        <family val="3"/>
        <charset val="128"/>
      </rPr>
      <t>⑦施設利用率について
　概ね適正範囲内の値となっていますが、徐々に低下傾向にあります。計画人口と現在人口との乖離が顕著となった場合は、遊休状態又は過大なスペックとなっていないかの判断を行います。
⑧水洗化率について
　各種平均値を上回っている状況となっています。水質保全の観点からも当該指標の向上に努めます。</t>
    </r>
    <rPh sb="1" eb="4">
      <t>シュウエキテキ</t>
    </rPh>
    <rPh sb="14" eb="16">
      <t>トウガイ</t>
    </rPh>
    <rPh sb="16" eb="18">
      <t>シヒョウ</t>
    </rPh>
    <rPh sb="67" eb="69">
      <t>ヒカク</t>
    </rPh>
    <rPh sb="71" eb="73">
      <t>ジョウショウ</t>
    </rPh>
    <rPh sb="88" eb="90">
      <t>シタマワ</t>
    </rPh>
    <rPh sb="94" eb="96">
      <t>ジョウキョウ</t>
    </rPh>
    <rPh sb="99" eb="102">
      <t>ショリジョウ</t>
    </rPh>
    <rPh sb="102" eb="104">
      <t>シセツ</t>
    </rPh>
    <rPh sb="105" eb="106">
      <t>セキ</t>
    </rPh>
    <rPh sb="116" eb="120">
      <t>イジカンリ</t>
    </rPh>
    <rPh sb="120" eb="122">
      <t>ヒヨウ</t>
    </rPh>
    <rPh sb="123" eb="126">
      <t>バッポンテキ</t>
    </rPh>
    <rPh sb="127" eb="129">
      <t>ミナオ</t>
    </rPh>
    <rPh sb="158" eb="159">
      <t>タカ</t>
    </rPh>
    <rPh sb="160" eb="161">
      <t>アタイ</t>
    </rPh>
    <rPh sb="162" eb="164">
      <t>スイイ</t>
    </rPh>
    <rPh sb="170" eb="172">
      <t>ジンコウ</t>
    </rPh>
    <rPh sb="172" eb="174">
      <t>ゲンショウ</t>
    </rPh>
    <rPh sb="175" eb="176">
      <t>トモナ</t>
    </rPh>
    <rPh sb="182" eb="184">
      <t>ゲンショウ</t>
    </rPh>
    <rPh sb="188" eb="190">
      <t>ゲンカ</t>
    </rPh>
    <rPh sb="198" eb="200">
      <t>コンゴ</t>
    </rPh>
    <rPh sb="201" eb="203">
      <t>ケイゾク</t>
    </rPh>
    <rPh sb="205" eb="207">
      <t>ミコ</t>
    </rPh>
    <rPh sb="304" eb="305">
      <t>オコナ</t>
    </rPh>
    <rPh sb="321" eb="323">
      <t>カクシュ</t>
    </rPh>
    <rPh sb="327" eb="328">
      <t>ウエ</t>
    </rPh>
    <rPh sb="333" eb="335">
      <t>ジョウキョウ</t>
    </rPh>
    <rPh sb="343" eb="347">
      <t>スイシツホゼン</t>
    </rPh>
    <rPh sb="348" eb="350">
      <t>カンテン</t>
    </rPh>
    <rPh sb="353" eb="355">
      <t>トウガイ</t>
    </rPh>
    <rPh sb="355" eb="357">
      <t>シヒョウ</t>
    </rPh>
    <rPh sb="358" eb="360">
      <t>コウジョウ</t>
    </rPh>
    <rPh sb="361" eb="3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</si>
</sst>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9-4691-8843-739CDA3346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E69-4691-8843-739CDA3346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56.14</c:v>
                </c:pt>
                <c:pt idx="1">
                  <c:v>59.65</c:v>
                </c:pt>
                <c:pt idx="2">
                  <c:v>57.89</c:v>
                </c:pt>
                <c:pt idx="3">
                  <c:v>56.14</c:v>
                </c:pt>
                <c:pt idx="4">
                  <c:v>54.39</c:v>
                </c:pt>
              </c:numCache>
            </c:numRef>
          </c:val>
          <c:extLst>
            <c:ext xmlns:c16="http://schemas.microsoft.com/office/drawing/2014/chart" uri="{C3380CC4-5D6E-409C-BE32-E72D297353CC}">
              <c16:uniqueId val="{00000000-DC03-4163-A38F-3DDF165C72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C03-4163-A38F-3DDF165C72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81.290000000000006</c:v>
                </c:pt>
                <c:pt idx="1">
                  <c:v>96.21</c:v>
                </c:pt>
                <c:pt idx="2">
                  <c:v>95.42</c:v>
                </c:pt>
                <c:pt idx="3">
                  <c:v>96.92</c:v>
                </c:pt>
                <c:pt idx="4">
                  <c:v>96.8</c:v>
                </c:pt>
              </c:numCache>
            </c:numRef>
          </c:val>
          <c:extLst>
            <c:ext xmlns:c16="http://schemas.microsoft.com/office/drawing/2014/chart" uri="{C3380CC4-5D6E-409C-BE32-E72D297353CC}">
              <c16:uniqueId val="{00000000-313D-44A9-AAF4-681A0DB63A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13D-44A9-AAF4-681A0DB63A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104.54</c:v>
                </c:pt>
                <c:pt idx="1">
                  <c:v>104.86</c:v>
                </c:pt>
                <c:pt idx="2">
                  <c:v>102.98</c:v>
                </c:pt>
                <c:pt idx="3">
                  <c:v>224.66</c:v>
                </c:pt>
                <c:pt idx="4">
                  <c:v>135.9</c:v>
                </c:pt>
              </c:numCache>
            </c:numRef>
          </c:val>
          <c:extLst>
            <c:ext xmlns:c16="http://schemas.microsoft.com/office/drawing/2014/chart" uri="{C3380CC4-5D6E-409C-BE32-E72D297353CC}">
              <c16:uniqueId val="{00000000-1A97-4D2F-AABF-5FE6230BF4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7-4D2F-AABF-5FE6230BF4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B-48F4-8F36-68B191D6C8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B-48F4-8F36-68B191D6C8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B-4318-A9DA-A15D509262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B-4318-A9DA-A15D509262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24-4AA7-9515-7604DC3704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24-4AA7-9515-7604DC3704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6-4882-BBDD-342B3E67C9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6-4882-BBDD-342B3E67C9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F0-4BE4-8E92-24FD41471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5F0-4BE4-8E92-24FD41471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32.83</c:v>
                </c:pt>
                <c:pt idx="1">
                  <c:v>32.72</c:v>
                </c:pt>
                <c:pt idx="2">
                  <c:v>32.69</c:v>
                </c:pt>
                <c:pt idx="3">
                  <c:v>31.31</c:v>
                </c:pt>
                <c:pt idx="4">
                  <c:v>45.78</c:v>
                </c:pt>
              </c:numCache>
            </c:numRef>
          </c:val>
          <c:extLst>
            <c:ext xmlns:c16="http://schemas.microsoft.com/office/drawing/2014/chart" uri="{C3380CC4-5D6E-409C-BE32-E72D297353CC}">
              <c16:uniqueId val="{00000000-62C9-4FF3-A2E5-29F8409911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2C9-4FF3-A2E5-29F8409911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470.62</c:v>
                </c:pt>
                <c:pt idx="1">
                  <c:v>489.54</c:v>
                </c:pt>
                <c:pt idx="2">
                  <c:v>513.1</c:v>
                </c:pt>
                <c:pt idx="3">
                  <c:v>566</c:v>
                </c:pt>
                <c:pt idx="4">
                  <c:v>405.13</c:v>
                </c:pt>
              </c:numCache>
            </c:numRef>
          </c:val>
          <c:extLst>
            <c:ext xmlns:c16="http://schemas.microsoft.com/office/drawing/2014/chart" uri="{C3380CC4-5D6E-409C-BE32-E72D297353CC}">
              <c16:uniqueId val="{00000000-1CA2-4696-BBDB-502F4638FF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CA2-4696-BBDB-502F4638FF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埼玉県　松伏町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28140</v>
      </c>
      <c r="AM8" s="45"/>
      <c r="AN8" s="45"/>
      <c r="AO8" s="45"/>
      <c r="AP8" s="45"/>
      <c r="AQ8" s="45"/>
      <c r="AR8" s="45"/>
      <c r="AS8" s="45"/>
      <c r="AT8" s="44">
        <f>データ!T6</f>
        <v>16.2</v>
      </c>
      <c r="AU8" s="44"/>
      <c r="AV8" s="44"/>
      <c r="AW8" s="44"/>
      <c r="AX8" s="44"/>
      <c r="AY8" s="44"/>
      <c r="AZ8" s="44"/>
      <c r="BA8" s="44"/>
      <c r="BB8" s="44">
        <f>データ!U6</f>
        <v>1737.04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0.45</v>
      </c>
      <c r="Q10" s="44"/>
      <c r="R10" s="44"/>
      <c r="S10" s="44"/>
      <c r="T10" s="44"/>
      <c r="U10" s="44"/>
      <c r="V10" s="44"/>
      <c r="W10" s="44">
        <f>データ!Q6</f>
        <v>100</v>
      </c>
      <c r="X10" s="44"/>
      <c r="Y10" s="44"/>
      <c r="Z10" s="44"/>
      <c r="AA10" s="44"/>
      <c r="AB10" s="44"/>
      <c r="AC10" s="44"/>
      <c r="AD10" s="45">
        <f>データ!R6</f>
        <v>3850</v>
      </c>
      <c r="AE10" s="45"/>
      <c r="AF10" s="45"/>
      <c r="AG10" s="45"/>
      <c r="AH10" s="45"/>
      <c r="AI10" s="45"/>
      <c r="AJ10" s="45"/>
      <c r="AK10" s="2"/>
      <c r="AL10" s="45">
        <f>データ!V6</f>
        <v>125</v>
      </c>
      <c r="AM10" s="45"/>
      <c r="AN10" s="45"/>
      <c r="AO10" s="45"/>
      <c r="AP10" s="45"/>
      <c r="AQ10" s="45"/>
      <c r="AR10" s="45"/>
      <c r="AS10" s="45"/>
      <c r="AT10" s="44">
        <f>データ!W6</f>
        <v>0.04</v>
      </c>
      <c r="AU10" s="44"/>
      <c r="AV10" s="44"/>
      <c r="AW10" s="44"/>
      <c r="AX10" s="44"/>
      <c r="AY10" s="44"/>
      <c r="AZ10" s="44"/>
      <c r="BA10" s="44"/>
      <c r="BB10" s="44">
        <f>データ!X6</f>
        <v>3125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5mCQM5mkxveHmt1eGWasJdWL7M7fJ27FQEZLIZthBlKMhPht6DHRvqARUyMkATJQt7Jz+LvWzWoRQv6gyhuGQ==" saltValue="8uyG2t7giy3xPrZGPjXM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114651</v>
      </c>
      <c r="D6" s="19">
        <f t="shared" si="3"/>
        <v>47</v>
      </c>
      <c r="E6" s="19">
        <f t="shared" si="3"/>
        <v>17</v>
      </c>
      <c r="F6" s="19">
        <f t="shared" si="3"/>
        <v>5</v>
      </c>
      <c r="G6" s="19">
        <f t="shared" si="3"/>
        <v>0</v>
      </c>
      <c r="H6" s="19" t="str">
        <f t="shared" si="3"/>
        <v>埼玉県　松伏町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0.45</v>
      </c>
      <c r="Q6" s="20">
        <f t="shared" si="3"/>
        <v>100</v>
      </c>
      <c r="R6" s="20">
        <f t="shared" si="3"/>
        <v>3850</v>
      </c>
      <c r="S6" s="20">
        <f t="shared" si="3"/>
        <v>28140</v>
      </c>
      <c r="T6" s="20">
        <f t="shared" si="3"/>
        <v>16.2</v>
      </c>
      <c r="U6" s="20">
        <f t="shared" si="3"/>
        <v>1737.04</v>
      </c>
      <c r="V6" s="20">
        <f t="shared" si="3"/>
        <v>125</v>
      </c>
      <c r="W6" s="20">
        <f t="shared" si="3"/>
        <v>0.04</v>
      </c>
      <c r="X6" s="20">
        <f t="shared" si="3"/>
        <v>3125</v>
      </c>
      <c r="Y6" s="21">
        <f>IF(Y7="",NA(),Y7)</f>
        <v>104.54</v>
      </c>
      <c r="Z6" s="21">
        <f t="shared" ref="Z6:AH6" si="4">IF(Z7="",NA(),Z7)</f>
        <v>104.86</v>
      </c>
      <c r="AA6" s="21">
        <f t="shared" si="4"/>
        <v>102.98</v>
      </c>
      <c r="AB6" s="21">
        <f t="shared" si="4"/>
        <v>224.66</v>
      </c>
      <c r="AC6" s="21">
        <f t="shared" si="4"/>
        <v>135.9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32.83</v>
      </c>
      <c r="BR6" s="21">
        <f t="shared" ref="BR6:BZ6" si="8">IF(BR7="",NA(),BR7)</f>
        <v>32.72</v>
      </c>
      <c r="BS6" s="21">
        <f t="shared" si="8"/>
        <v>32.69</v>
      </c>
      <c r="BT6" s="21">
        <f t="shared" si="8"/>
        <v>31.31</v>
      </c>
      <c r="BU6" s="21">
        <f t="shared" si="8"/>
        <v>45.78</v>
      </c>
      <c r="BV6" s="21">
        <f t="shared" si="8"/>
        <v>57.31</v>
      </c>
      <c r="BW6" s="21">
        <f t="shared" si="8"/>
        <v>57.08</v>
      </c>
      <c r="BX6" s="21">
        <f t="shared" si="8"/>
        <v>56.26</v>
      </c>
      <c r="BY6" s="21">
        <f t="shared" si="8"/>
        <v>52.94</v>
      </c>
      <c r="BZ6" s="21">
        <f t="shared" si="8"/>
        <v>52.05</v>
      </c>
      <c r="CA6" s="20" t="str">
        <f>IF(CA7="","",IF(CA7="-","【-】","【"&amp;SUBSTITUTE(TEXT(CA7,"#,##0.00"),"-","△")&amp;"】"))</f>
        <v>【56.93】</v>
      </c>
      <c r="CB6" s="21">
        <f>IF(CB7="",NA(),CB7)</f>
        <v>470.62</v>
      </c>
      <c r="CC6" s="21">
        <f t="shared" ref="CC6:CK6" si="9">IF(CC7="",NA(),CC7)</f>
        <v>489.54</v>
      </c>
      <c r="CD6" s="21">
        <f t="shared" si="9"/>
        <v>513.1</v>
      </c>
      <c r="CE6" s="21">
        <f t="shared" si="9"/>
        <v>566</v>
      </c>
      <c r="CF6" s="21">
        <f t="shared" si="9"/>
        <v>405.13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56.14</v>
      </c>
      <c r="CN6" s="21">
        <f t="shared" ref="CN6:CV6" si="10">IF(CN7="",NA(),CN7)</f>
        <v>59.65</v>
      </c>
      <c r="CO6" s="21">
        <f t="shared" si="10"/>
        <v>57.89</v>
      </c>
      <c r="CP6" s="21">
        <f t="shared" si="10"/>
        <v>56.14</v>
      </c>
      <c r="CQ6" s="21">
        <f t="shared" si="10"/>
        <v>54.39</v>
      </c>
      <c r="CR6" s="21">
        <f t="shared" si="10"/>
        <v>50.14</v>
      </c>
      <c r="CS6" s="21">
        <f t="shared" si="10"/>
        <v>54.83</v>
      </c>
      <c r="CT6" s="21">
        <f t="shared" si="10"/>
        <v>66.53</v>
      </c>
      <c r="CU6" s="21">
        <f t="shared" si="10"/>
        <v>52.35</v>
      </c>
      <c r="CV6" s="21">
        <f t="shared" si="10"/>
        <v>46.25</v>
      </c>
      <c r="CW6" s="20" t="str">
        <f>IF(CW7="","",IF(CW7="-","【-】","【"&amp;SUBSTITUTE(TEXT(CW7,"#,##0.00"),"-","△")&amp;"】"))</f>
        <v>【49.87】</v>
      </c>
      <c r="CX6" s="21">
        <f>IF(CX7="",NA(),CX7)</f>
        <v>81.290000000000006</v>
      </c>
      <c r="CY6" s="21">
        <f t="shared" ref="CY6:DG6" si="11">IF(CY7="",NA(),CY7)</f>
        <v>96.21</v>
      </c>
      <c r="CZ6" s="21">
        <f t="shared" si="11"/>
        <v>95.42</v>
      </c>
      <c r="DA6" s="21">
        <f t="shared" si="11"/>
        <v>96.92</v>
      </c>
      <c r="DB6" s="21">
        <f t="shared" si="11"/>
        <v>96.8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114651</v>
      </c>
      <c r="D7" s="23">
        <v>47</v>
      </c>
      <c r="E7" s="23">
        <v>17</v>
      </c>
      <c r="F7" s="23">
        <v>5</v>
      </c>
      <c r="G7" s="23">
        <v>0</v>
      </c>
      <c r="H7" s="23" t="s">
        <v>98</v>
      </c>
      <c r="I7" s="23" t="s">
        <v>99</v>
      </c>
      <c r="J7" s="23" t="s">
        <v>100</v>
      </c>
      <c r="K7" s="23" t="s">
        <v>101</v>
      </c>
      <c r="L7" s="23" t="s">
        <v>102</v>
      </c>
      <c r="M7" s="23" t="s">
        <v>103</v>
      </c>
      <c r="N7" s="24" t="s">
        <v>104</v>
      </c>
      <c r="O7" s="24" t="s">
        <v>105</v>
      </c>
      <c r="P7" s="24">
        <v>0.45</v>
      </c>
      <c r="Q7" s="24">
        <v>100</v>
      </c>
      <c r="R7" s="24">
        <v>3850</v>
      </c>
      <c r="S7" s="24">
        <v>28140</v>
      </c>
      <c r="T7" s="24">
        <v>16.2</v>
      </c>
      <c r="U7" s="24">
        <v>1737.04</v>
      </c>
      <c r="V7" s="24">
        <v>125</v>
      </c>
      <c r="W7" s="24">
        <v>0.04</v>
      </c>
      <c r="X7" s="24">
        <v>3125</v>
      </c>
      <c r="Y7" s="24">
        <v>104.54</v>
      </c>
      <c r="Z7" s="24">
        <v>104.86</v>
      </c>
      <c r="AA7" s="24">
        <v>102.98</v>
      </c>
      <c r="AB7" s="24">
        <v>224.66</v>
      </c>
      <c r="AC7" s="24">
        <v>135.9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32.83</v>
      </c>
      <c r="BR7" s="24">
        <v>32.72</v>
      </c>
      <c r="BS7" s="24">
        <v>32.69</v>
      </c>
      <c r="BT7" s="24">
        <v>31.31</v>
      </c>
      <c r="BU7" s="24">
        <v>45.78</v>
      </c>
      <c r="BV7" s="24">
        <v>57.31</v>
      </c>
      <c r="BW7" s="24">
        <v>57.08</v>
      </c>
      <c r="BX7" s="24">
        <v>56.26</v>
      </c>
      <c r="BY7" s="24">
        <v>52.94</v>
      </c>
      <c r="BZ7" s="24">
        <v>52.05</v>
      </c>
      <c r="CA7" s="24">
        <v>56.93</v>
      </c>
      <c r="CB7" s="24">
        <v>470.62</v>
      </c>
      <c r="CC7" s="24">
        <v>489.54</v>
      </c>
      <c r="CD7" s="24">
        <v>513.1</v>
      </c>
      <c r="CE7" s="24">
        <v>566</v>
      </c>
      <c r="CF7" s="24">
        <v>405.13</v>
      </c>
      <c r="CG7" s="24">
        <v>273.52</v>
      </c>
      <c r="CH7" s="24">
        <v>274.99</v>
      </c>
      <c r="CI7" s="24">
        <v>282.08999999999997</v>
      </c>
      <c r="CJ7" s="24">
        <v>303.27999999999997</v>
      </c>
      <c r="CK7" s="24">
        <v>301.86</v>
      </c>
      <c r="CL7" s="24">
        <v>271.14999999999998</v>
      </c>
      <c r="CM7" s="24">
        <v>56.14</v>
      </c>
      <c r="CN7" s="24">
        <v>59.65</v>
      </c>
      <c r="CO7" s="24">
        <v>57.89</v>
      </c>
      <c r="CP7" s="24">
        <v>56.14</v>
      </c>
      <c r="CQ7" s="24">
        <v>54.39</v>
      </c>
      <c r="CR7" s="24">
        <v>50.14</v>
      </c>
      <c r="CS7" s="24">
        <v>54.83</v>
      </c>
      <c r="CT7" s="24">
        <v>66.53</v>
      </c>
      <c r="CU7" s="24">
        <v>52.35</v>
      </c>
      <c r="CV7" s="24">
        <v>46.25</v>
      </c>
      <c r="CW7" s="24">
        <v>49.87</v>
      </c>
      <c r="CX7" s="24">
        <v>81.290000000000006</v>
      </c>
      <c r="CY7" s="24">
        <v>96.21</v>
      </c>
      <c r="CZ7" s="24">
        <v>95.42</v>
      </c>
      <c r="DA7" s="24">
        <v>96.92</v>
      </c>
      <c r="DB7" s="24">
        <v>96.8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松伏町役場</cp:lastModifiedBy>
  <cp:lastPrinted>2025-01-30T00:51:25Z</cp:lastPrinted>
  <dcterms:created xsi:type="dcterms:W3CDTF">2025-01-24T07:34:09Z</dcterms:created>
  <dcterms:modified xsi:type="dcterms:W3CDTF">2025-02-03T00:52:34Z</dcterms:modified>
  <cp:category/>
</cp:coreProperties>
</file>